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O28" i="1"/>
  <c r="H27" i="1"/>
  <c r="G27" i="1"/>
  <c r="P23" i="1"/>
  <c r="O23" i="1"/>
  <c r="P19" i="1"/>
  <c r="O19" i="1"/>
  <c r="P14" i="1"/>
  <c r="O14" i="1"/>
  <c r="S14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<sst xmlns="http://schemas.openxmlformats.org/spreadsheetml/2006/main" count="64" uniqueCount="55">
  <si>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</si>
  <si>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2018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</si>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</sst>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/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1405048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4388" y="9948867"/>
          <a:ext cx="266236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428453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4470" y="9996486"/>
          <a:ext cx="3195483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topLeftCell="A9" zoomScale="85" zoomScaleNormal="85" workbookViewId="0">
      <selection activeCell="O48" sqref="O48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7.42578125" style="5" customWidth="1"/>
    <col min="19" max="16384" width="11.42578125" style="5"/>
  </cols>
  <sheetData>
    <row r="1" spans="1:19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9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9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9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9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9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9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9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9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9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9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9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19914415.970000003</v>
      </c>
      <c r="H14" s="35">
        <f>SUM(H15:H25)</f>
        <v>33541256.340000004</v>
      </c>
      <c r="I14" s="31"/>
      <c r="J14" s="31"/>
      <c r="K14" s="33" t="s">
        <v>8</v>
      </c>
      <c r="L14" s="33"/>
      <c r="M14" s="33"/>
      <c r="N14" s="33"/>
      <c r="O14" s="35">
        <f>SUM(O15:O17)</f>
        <v>48397632.729999997</v>
      </c>
      <c r="P14" s="35">
        <f>SUM(P15:P17)</f>
        <v>10978884.960000001</v>
      </c>
      <c r="Q14" s="29"/>
      <c r="S14" s="36">
        <f>+O19-O14</f>
        <v>-33836104.589999996</v>
      </c>
    </row>
    <row r="15" spans="1:19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40">
        <v>38704987.899999999</v>
      </c>
      <c r="P15" s="40">
        <v>10232253.470000001</v>
      </c>
      <c r="Q15" s="29"/>
    </row>
    <row r="16" spans="1:19" ht="15" customHeight="1" x14ac:dyDescent="0.2">
      <c r="A16" s="30"/>
      <c r="B16" s="31"/>
      <c r="C16" s="32"/>
      <c r="D16" s="37" t="s">
        <v>11</v>
      </c>
      <c r="E16" s="37"/>
      <c r="F16" s="37"/>
      <c r="G16" s="38"/>
      <c r="H16" s="38"/>
      <c r="I16" s="31"/>
      <c r="J16" s="31"/>
      <c r="K16" s="4"/>
      <c r="L16" s="39" t="s">
        <v>12</v>
      </c>
      <c r="M16" s="39"/>
      <c r="N16" s="39"/>
      <c r="O16" s="40">
        <v>9692644.8300000001</v>
      </c>
      <c r="P16" s="40">
        <v>746631.49</v>
      </c>
      <c r="Q16" s="29"/>
    </row>
    <row r="17" spans="1:17" ht="15" customHeight="1" x14ac:dyDescent="0.2">
      <c r="A17" s="30"/>
      <c r="B17" s="31"/>
      <c r="C17" s="41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0</v>
      </c>
      <c r="P17" s="38">
        <v>0</v>
      </c>
      <c r="Q17" s="29"/>
    </row>
    <row r="18" spans="1:17" ht="15" customHeight="1" x14ac:dyDescent="0.2">
      <c r="A18" s="30"/>
      <c r="B18" s="31"/>
      <c r="C18" s="41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36"/>
      <c r="P18" s="36"/>
      <c r="Q18" s="29"/>
    </row>
    <row r="19" spans="1:17" ht="15" customHeight="1" x14ac:dyDescent="0.2">
      <c r="A19" s="30"/>
      <c r="B19" s="31"/>
      <c r="C19" s="41"/>
      <c r="D19" s="37" t="s">
        <v>16</v>
      </c>
      <c r="E19" s="37"/>
      <c r="F19" s="37"/>
      <c r="G19" s="40">
        <v>285689.59000000003</v>
      </c>
      <c r="H19" s="40">
        <v>461767.56</v>
      </c>
      <c r="I19" s="31"/>
      <c r="J19" s="31"/>
      <c r="K19" s="42" t="s">
        <v>17</v>
      </c>
      <c r="L19" s="42"/>
      <c r="M19" s="42"/>
      <c r="N19" s="42"/>
      <c r="O19" s="35">
        <f>SUM(O20:O22)</f>
        <v>14561528.140000001</v>
      </c>
      <c r="P19" s="35">
        <f>SUM(P20:P22)</f>
        <v>38488177.5</v>
      </c>
      <c r="Q19" s="29"/>
    </row>
    <row r="20" spans="1:17" ht="15" customHeight="1" x14ac:dyDescent="0.2">
      <c r="A20" s="30"/>
      <c r="B20" s="31"/>
      <c r="C20" s="41"/>
      <c r="D20" s="37" t="s">
        <v>18</v>
      </c>
      <c r="E20" s="37"/>
      <c r="F20" s="37"/>
      <c r="G20" s="40">
        <v>30000</v>
      </c>
      <c r="H20" s="40">
        <v>518619.75</v>
      </c>
      <c r="I20" s="31"/>
      <c r="J20" s="31"/>
      <c r="K20" s="28"/>
      <c r="L20" s="41" t="s">
        <v>10</v>
      </c>
      <c r="M20" s="41"/>
      <c r="N20" s="41"/>
      <c r="O20" s="40">
        <v>13009858.140000001</v>
      </c>
      <c r="P20" s="40">
        <v>36120905.829999998</v>
      </c>
      <c r="Q20" s="29"/>
    </row>
    <row r="21" spans="1:17" ht="15" customHeight="1" x14ac:dyDescent="0.2">
      <c r="A21" s="30"/>
      <c r="B21" s="31"/>
      <c r="C21" s="41"/>
      <c r="D21" s="37" t="s">
        <v>19</v>
      </c>
      <c r="E21" s="37"/>
      <c r="F21" s="37"/>
      <c r="G21" s="38">
        <v>0</v>
      </c>
      <c r="H21" s="38">
        <v>0</v>
      </c>
      <c r="I21" s="31"/>
      <c r="J21" s="31"/>
      <c r="K21" s="28"/>
      <c r="L21" s="39" t="s">
        <v>12</v>
      </c>
      <c r="M21" s="39"/>
      <c r="N21" s="39"/>
      <c r="O21" s="40">
        <v>1551670</v>
      </c>
      <c r="P21" s="40">
        <v>2367271.67</v>
      </c>
      <c r="Q21" s="29"/>
    </row>
    <row r="22" spans="1:17" ht="28.5" customHeight="1" x14ac:dyDescent="0.2">
      <c r="A22" s="30"/>
      <c r="B22" s="31"/>
      <c r="C22" s="41"/>
      <c r="D22" s="37" t="s">
        <v>20</v>
      </c>
      <c r="E22" s="37"/>
      <c r="F22" s="37"/>
      <c r="G22" s="38">
        <v>0</v>
      </c>
      <c r="H22" s="38">
        <v>0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1"/>
      <c r="D23" s="37" t="s">
        <v>22</v>
      </c>
      <c r="E23" s="37"/>
      <c r="F23" s="37"/>
      <c r="G23" s="40">
        <v>7522672</v>
      </c>
      <c r="H23" s="40">
        <v>13284655</v>
      </c>
      <c r="I23" s="31"/>
      <c r="J23" s="31"/>
      <c r="K23" s="33" t="s">
        <v>23</v>
      </c>
      <c r="L23" s="33"/>
      <c r="M23" s="33"/>
      <c r="N23" s="33"/>
      <c r="O23" s="35">
        <f>+O19-O14</f>
        <v>-33836104.589999996</v>
      </c>
      <c r="P23" s="35">
        <f>+P19-P14</f>
        <v>27509292.539999999</v>
      </c>
      <c r="Q23" s="29"/>
    </row>
    <row r="24" spans="1:17" ht="15" customHeight="1" x14ac:dyDescent="0.2">
      <c r="A24" s="30"/>
      <c r="B24" s="31"/>
      <c r="C24" s="41"/>
      <c r="D24" s="37" t="s">
        <v>24</v>
      </c>
      <c r="E24" s="37"/>
      <c r="F24" s="37"/>
      <c r="G24" s="40">
        <v>12076046.51</v>
      </c>
      <c r="H24" s="40">
        <v>19273912.600000001</v>
      </c>
      <c r="I24" s="31"/>
      <c r="J24" s="31"/>
      <c r="O24" s="36"/>
      <c r="P24" s="36"/>
      <c r="Q24" s="29"/>
    </row>
    <row r="25" spans="1:17" ht="15" customHeight="1" x14ac:dyDescent="0.2">
      <c r="A25" s="30"/>
      <c r="B25" s="31"/>
      <c r="C25" s="41"/>
      <c r="D25" s="37" t="s">
        <v>25</v>
      </c>
      <c r="E25" s="37"/>
      <c r="F25" s="43"/>
      <c r="G25" s="38">
        <v>7.87</v>
      </c>
      <c r="H25" s="38">
        <v>2301.4299999999998</v>
      </c>
      <c r="I25" s="31"/>
      <c r="J25" s="4"/>
      <c r="O25" s="36"/>
      <c r="P25" s="36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4"/>
      <c r="P26" s="4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17121964.640000001</v>
      </c>
      <c r="H27" s="35">
        <f>SUM(H28:H46)</f>
        <v>35414686.020000003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40">
        <v>14061471</v>
      </c>
      <c r="H28" s="40">
        <v>26327675.710000001</v>
      </c>
      <c r="I28" s="31"/>
      <c r="J28" s="31"/>
      <c r="K28" s="42" t="s">
        <v>8</v>
      </c>
      <c r="L28" s="42"/>
      <c r="M28" s="42"/>
      <c r="N28" s="42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40">
        <v>536877.23</v>
      </c>
      <c r="H29" s="40">
        <v>2236441.36</v>
      </c>
      <c r="I29" s="31"/>
      <c r="J29" s="4"/>
      <c r="K29" s="4"/>
      <c r="L29" s="41" t="s">
        <v>29</v>
      </c>
      <c r="M29" s="41"/>
      <c r="N29" s="41"/>
      <c r="O29" s="38">
        <f>SUM(O30:O31)</f>
        <v>0</v>
      </c>
      <c r="P29" s="38">
        <f>SUM(P30:P31)</f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40">
        <v>2392476.9300000002</v>
      </c>
      <c r="H30" s="40">
        <v>6618318.9500000002</v>
      </c>
      <c r="I30" s="31"/>
      <c r="J30" s="31"/>
      <c r="K30" s="42"/>
      <c r="L30" s="41" t="s">
        <v>31</v>
      </c>
      <c r="M30" s="41"/>
      <c r="N30" s="41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2"/>
      <c r="L31" s="41" t="s">
        <v>32</v>
      </c>
      <c r="M31" s="41"/>
      <c r="N31" s="41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38">
        <v>0</v>
      </c>
      <c r="H32" s="38">
        <v>0</v>
      </c>
      <c r="I32" s="31"/>
      <c r="J32" s="31"/>
      <c r="K32" s="42"/>
      <c r="L32" s="39" t="s">
        <v>34</v>
      </c>
      <c r="M32" s="39"/>
      <c r="N32" s="39"/>
      <c r="O32" s="40">
        <v>0</v>
      </c>
      <c r="P32" s="40">
        <v>0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36"/>
      <c r="P33" s="36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5">
        <f>O35+O38</f>
        <v>29595850.52</v>
      </c>
      <c r="P34" s="35">
        <f>P35+P38</f>
        <v>3994260.42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40">
        <v>131139.48000000001</v>
      </c>
      <c r="H35" s="40">
        <v>232250</v>
      </c>
      <c r="I35" s="31"/>
      <c r="J35" s="31"/>
      <c r="K35" s="4"/>
      <c r="L35" s="41" t="s">
        <v>38</v>
      </c>
      <c r="M35" s="41"/>
      <c r="N35" s="41"/>
      <c r="O35" s="38">
        <f>SUM(O36:O37)</f>
        <v>0</v>
      </c>
      <c r="P35" s="38">
        <f>SUM(P36:P37)</f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1" t="s">
        <v>31</v>
      </c>
      <c r="M36" s="41"/>
      <c r="N36" s="41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1" t="s">
        <v>32</v>
      </c>
      <c r="M37" s="41"/>
      <c r="N37" s="41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40">
        <v>29595850.52</v>
      </c>
      <c r="P38" s="40">
        <v>3994260.42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36"/>
      <c r="P39" s="36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5">
        <v>11848100.76</v>
      </c>
      <c r="P40" s="35">
        <v>1605005.74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34"/>
      <c r="H41" s="34"/>
      <c r="I41" s="31"/>
      <c r="J41" s="31"/>
      <c r="O41" s="36"/>
      <c r="P41" s="36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38">
        <v>0</v>
      </c>
      <c r="H42" s="38">
        <v>0</v>
      </c>
      <c r="I42" s="31"/>
      <c r="J42" s="31"/>
      <c r="O42" s="36"/>
      <c r="P42" s="36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5" t="s">
        <v>48</v>
      </c>
      <c r="K43" s="45"/>
      <c r="L43" s="45"/>
      <c r="M43" s="45"/>
      <c r="N43" s="45"/>
      <c r="O43" s="46">
        <v>7032705.4000000004</v>
      </c>
      <c r="P43" s="46">
        <v>25388461.800000001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38">
        <v>0</v>
      </c>
      <c r="H44" s="38">
        <v>0</v>
      </c>
      <c r="I44" s="31"/>
      <c r="O44" s="36"/>
      <c r="P44" s="3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34"/>
      <c r="H45" s="34"/>
      <c r="I45" s="31"/>
      <c r="O45" s="36"/>
      <c r="P45" s="36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38">
        <v>0</v>
      </c>
      <c r="H46" s="38">
        <v>0</v>
      </c>
      <c r="I46" s="31"/>
      <c r="O46" s="36"/>
      <c r="P46" s="36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5" t="s">
        <v>51</v>
      </c>
      <c r="K47" s="45"/>
      <c r="L47" s="45"/>
      <c r="M47" s="45"/>
      <c r="N47" s="45"/>
      <c r="O47" s="46">
        <v>15426523.51</v>
      </c>
      <c r="P47" s="46">
        <v>40814985.310000002</v>
      </c>
      <c r="Q47" s="29"/>
    </row>
    <row r="48" spans="1:17" s="50" customFormat="1" x14ac:dyDescent="0.2">
      <c r="A48" s="47"/>
      <c r="B48" s="48"/>
      <c r="C48" s="33" t="s">
        <v>52</v>
      </c>
      <c r="D48" s="33"/>
      <c r="E48" s="33"/>
      <c r="F48" s="33"/>
      <c r="G48" s="46">
        <f>-(-G14+G27)</f>
        <v>2792451.3300000019</v>
      </c>
      <c r="H48" s="46">
        <f>H14-H27</f>
        <v>-1873429.6799999997</v>
      </c>
      <c r="I48" s="48"/>
      <c r="J48" s="45" t="s">
        <v>53</v>
      </c>
      <c r="K48" s="45"/>
      <c r="L48" s="45"/>
      <c r="M48" s="45"/>
      <c r="N48" s="45"/>
      <c r="O48" s="46">
        <v>22459228.91</v>
      </c>
      <c r="P48" s="46">
        <v>15426523.51</v>
      </c>
      <c r="Q48" s="49"/>
    </row>
    <row r="49" spans="1:17" s="50" customFormat="1" x14ac:dyDescent="0.2">
      <c r="A49" s="47"/>
      <c r="B49" s="48"/>
      <c r="C49" s="42"/>
      <c r="D49" s="42"/>
      <c r="E49" s="42"/>
      <c r="F49" s="42"/>
      <c r="G49" s="46"/>
      <c r="H49" s="46"/>
      <c r="I49" s="48"/>
      <c r="O49" s="51"/>
      <c r="P49" s="52"/>
      <c r="Q49" s="49"/>
    </row>
    <row r="50" spans="1:17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0" t="s">
        <v>54</v>
      </c>
      <c r="C53" s="61"/>
      <c r="D53" s="61"/>
      <c r="E53" s="61"/>
      <c r="F53" s="61"/>
      <c r="G53" s="61"/>
      <c r="H53" s="61"/>
      <c r="I53" s="61"/>
      <c r="J53" s="61"/>
      <c r="K53" s="4"/>
      <c r="L53" s="4"/>
      <c r="M53" s="4"/>
      <c r="N53" s="4"/>
      <c r="O53" s="62"/>
      <c r="P53" s="4"/>
      <c r="Q53" s="4"/>
    </row>
    <row r="54" spans="1:17" ht="22.5" customHeight="1" x14ac:dyDescent="0.2">
      <c r="A54" s="4"/>
      <c r="B54" s="61"/>
      <c r="C54" s="63"/>
      <c r="D54" s="64"/>
      <c r="E54" s="64"/>
      <c r="F54" s="4"/>
      <c r="G54" s="65"/>
      <c r="H54" s="63"/>
      <c r="I54" s="64"/>
      <c r="J54" s="64"/>
      <c r="K54" s="4"/>
      <c r="L54" s="4"/>
      <c r="M54" s="4"/>
      <c r="N54" s="4"/>
      <c r="O54" s="62"/>
      <c r="P54" s="4"/>
      <c r="Q54" s="4"/>
    </row>
    <row r="55" spans="1:17" ht="29.25" customHeight="1" x14ac:dyDescent="0.2">
      <c r="A55" s="4"/>
      <c r="B55" s="61"/>
      <c r="C55" s="63"/>
      <c r="D55" s="66"/>
      <c r="E55" s="66"/>
      <c r="F55" s="66"/>
      <c r="G55" s="66"/>
      <c r="H55" s="63"/>
      <c r="I55" s="64"/>
      <c r="J55" s="64"/>
      <c r="K55" s="4"/>
      <c r="L55" s="67"/>
      <c r="M55" s="67"/>
      <c r="N55" s="67"/>
      <c r="O55" s="67"/>
      <c r="P55" s="4"/>
      <c r="Q55" s="4"/>
    </row>
    <row r="56" spans="1:17" ht="14.1" customHeight="1" x14ac:dyDescent="0.2">
      <c r="A56" s="4"/>
      <c r="B56" s="68"/>
      <c r="C56" s="4"/>
      <c r="D56" s="69"/>
      <c r="E56" s="69"/>
      <c r="F56" s="67"/>
      <c r="G56" s="67"/>
      <c r="H56" s="4"/>
      <c r="I56" s="70"/>
      <c r="J56" s="4"/>
      <c r="K56" s="6"/>
      <c r="L56" s="69"/>
      <c r="M56" s="69"/>
      <c r="N56" s="69"/>
      <c r="O56" s="69"/>
      <c r="P56" s="4"/>
      <c r="Q56" s="4"/>
    </row>
    <row r="57" spans="1:17" ht="14.1" customHeight="1" x14ac:dyDescent="0.2">
      <c r="A57" s="4"/>
      <c r="B57" s="71"/>
      <c r="C57" s="4"/>
      <c r="D57" s="72"/>
      <c r="E57" s="72"/>
      <c r="F57" s="73"/>
      <c r="G57" s="73"/>
      <c r="H57" s="4"/>
      <c r="I57" s="70"/>
      <c r="J57" s="4"/>
      <c r="K57" s="4"/>
      <c r="L57" s="72"/>
      <c r="M57" s="72"/>
      <c r="N57" s="72"/>
      <c r="O57" s="72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2018-07-06T13:23:19Z</dcterms:created>
  <dcterms:modified xsi:type="dcterms:W3CDTF">2018-07-06T13:23:26Z</dcterms:modified>
</cp:coreProperties>
</file>